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29040" windowHeight="15420" activeTab="2"/>
  </bookViews>
  <sheets>
    <sheet name="Janeiro" sheetId="1" r:id="rId1"/>
    <sheet name="Fevereiro" sheetId="2" r:id="rId2"/>
    <sheet name="Março" sheetId="3" r:id="rId3"/>
    <sheet name="Acumulado 2013" sheetId="4" r:id="rId4"/>
  </sheets>
  <definedNames/>
  <calcPr fullCalcOnLoad="1"/>
</workbook>
</file>

<file path=xl/sharedStrings.xml><?xml version="1.0" encoding="utf-8"?>
<sst xmlns="http://schemas.openxmlformats.org/spreadsheetml/2006/main" count="79" uniqueCount="16">
  <si>
    <t>ASK (assentos-quilômetros oferecidos) - Oferta</t>
  </si>
  <si>
    <t>RPK (passageiros-quilômetros pagos transportados) - Demanda</t>
  </si>
  <si>
    <t>LF (Load Factor) - Taxa de ocupação no mercado doméstico</t>
  </si>
  <si>
    <t>DOMÉSTICO</t>
  </si>
  <si>
    <t>INTERNACIONAL</t>
  </si>
  <si>
    <t>LF (Load Factor) - Taxa de ocupação no mercado internacional</t>
  </si>
  <si>
    <t>PAX EMBARCADOS</t>
  </si>
  <si>
    <t>Market Share</t>
  </si>
  <si>
    <t>TOTAL</t>
  </si>
  <si>
    <t>DADOS E FATOS - ASSOCIAÇÃO BRASILEIRA DAS EMPRESAS AÉREAS - ABEAR</t>
  </si>
  <si>
    <t xml:space="preserve">JANEIRO - 2013   </t>
  </si>
  <si>
    <t>Participação</t>
  </si>
  <si>
    <t xml:space="preserve">FEVEREIRO - 2013   </t>
  </si>
  <si>
    <t>RPK</t>
  </si>
  <si>
    <t xml:space="preserve">ACUMULADO - 2013   </t>
  </si>
  <si>
    <t xml:space="preserve">MARÇO - 2013   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</si>
</sst>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-* #,##0_-;\-* #,##0_-;_-* &quot;-&quot;??_-;_-@_-"/>
    <numFmt numFmtId="185" formatCode="0.0"/>
    <numFmt numFmtId="186" formatCode="[$-416]mmmm\-yy;@"/>
    <numFmt numFmtId="187" formatCode="0.000%"/>
    <numFmt numFmtId="188" formatCode="0.0000%"/>
    <numFmt numFmtId="189" formatCode="0.00000%"/>
    <numFmt numFmtId="190" formatCode="#,##0.000"/>
    <numFmt numFmtId="191" formatCode="mmm\-yy"/>
    <numFmt numFmtId="192" formatCode="[$-F400]h:mm:ss\ AM/PM"/>
  </numFmts>
  <fonts count="45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2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6" fillId="32" borderId="10" xfId="0" applyNumberFormat="1" applyFont="1" applyFill="1" applyBorder="1" applyAlignment="1">
      <alignment horizontal="center" vertical="center" wrapText="1"/>
    </xf>
    <xf numFmtId="10" fontId="6" fillId="32" borderId="10" xfId="59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0" fontId="6" fillId="32" borderId="10" xfId="0" applyNumberFormat="1" applyFont="1" applyFill="1" applyBorder="1" applyAlignment="1">
      <alignment horizontal="center" vertical="center" wrapText="1"/>
    </xf>
    <xf numFmtId="10" fontId="6" fillId="32" borderId="10" xfId="61" applyNumberFormat="1" applyFont="1" applyFill="1" applyBorder="1" applyAlignment="1">
      <alignment horizontal="center" vertical="center" wrapText="1"/>
    </xf>
    <xf numFmtId="179" fontId="6" fillId="32" borderId="10" xfId="61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5" fillId="32" borderId="13" xfId="0" applyFont="1" applyFill="1" applyBorder="1" applyAlignment="1">
      <alignment horizontal="center" vertical="center" wrapText="1"/>
    </xf>
    <xf numFmtId="10" fontId="6" fillId="32" borderId="14" xfId="60" applyNumberFormat="1" applyFont="1" applyFill="1" applyBorder="1" applyAlignment="1">
      <alignment horizontal="center" vertical="center" wrapText="1"/>
    </xf>
    <xf numFmtId="188" fontId="6" fillId="32" borderId="14" xfId="6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3" fontId="6" fillId="3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19" xfId="0" applyNumberFormat="1" applyFont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horizontal="center" wrapText="1"/>
    </xf>
    <xf numFmtId="10" fontId="5" fillId="32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/>
    </xf>
    <xf numFmtId="3" fontId="6" fillId="32" borderId="16" xfId="0" applyNumberFormat="1" applyFont="1" applyFill="1" applyBorder="1" applyAlignment="1">
      <alignment horizontal="center" wrapText="1"/>
    </xf>
    <xf numFmtId="3" fontId="6" fillId="32" borderId="10" xfId="50" applyNumberFormat="1" applyFont="1" applyFill="1" applyBorder="1" applyAlignment="1">
      <alignment horizontal="center"/>
      <protection/>
    </xf>
    <xf numFmtId="3" fontId="6" fillId="32" borderId="14" xfId="0" applyNumberFormat="1" applyFont="1" applyFill="1" applyBorder="1" applyAlignment="1">
      <alignment horizontal="center" vertical="center" wrapText="1"/>
    </xf>
    <xf numFmtId="10" fontId="6" fillId="32" borderId="16" xfId="59" applyNumberFormat="1" applyFont="1" applyFill="1" applyBorder="1" applyAlignment="1">
      <alignment horizontal="center" vertical="center" wrapText="1"/>
    </xf>
    <xf numFmtId="3" fontId="6" fillId="32" borderId="20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3" fontId="6" fillId="34" borderId="25" xfId="0" applyNumberFormat="1" applyFont="1" applyFill="1" applyBorder="1" applyAlignment="1">
      <alignment horizontal="center" vertical="center" wrapText="1"/>
    </xf>
    <xf numFmtId="10" fontId="6" fillId="34" borderId="25" xfId="0" applyNumberFormat="1" applyFont="1" applyFill="1" applyBorder="1" applyAlignment="1">
      <alignment horizontal="center" vertical="center" wrapText="1"/>
    </xf>
    <xf numFmtId="3" fontId="6" fillId="34" borderId="26" xfId="0" applyNumberFormat="1" applyFont="1" applyFill="1" applyBorder="1" applyAlignment="1">
      <alignment horizontal="center" vertical="center" wrapText="1"/>
    </xf>
    <xf numFmtId="3" fontId="6" fillId="34" borderId="27" xfId="0" applyNumberFormat="1" applyFont="1" applyFill="1" applyBorder="1" applyAlignment="1">
      <alignment horizontal="center" vertical="center" wrapText="1"/>
    </xf>
    <xf numFmtId="179" fontId="6" fillId="34" borderId="25" xfId="0" applyNumberFormat="1" applyFont="1" applyFill="1" applyBorder="1" applyAlignment="1">
      <alignment horizontal="center" vertical="center" wrapText="1"/>
    </xf>
    <xf numFmtId="10" fontId="6" fillId="34" borderId="27" xfId="0" applyNumberFormat="1" applyFont="1" applyFill="1" applyBorder="1" applyAlignment="1">
      <alignment horizontal="center" vertical="center" wrapText="1"/>
    </xf>
    <xf numFmtId="10" fontId="5" fillId="34" borderId="25" xfId="0" applyNumberFormat="1" applyFont="1" applyFill="1" applyBorder="1" applyAlignment="1">
      <alignment horizontal="center" vertical="center" wrapText="1"/>
    </xf>
    <xf numFmtId="188" fontId="6" fillId="34" borderId="27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3" fontId="6" fillId="34" borderId="28" xfId="0" applyNumberFormat="1" applyFont="1" applyFill="1" applyBorder="1" applyAlignment="1">
      <alignment horizontal="center" vertical="center" wrapText="1"/>
    </xf>
    <xf numFmtId="10" fontId="6" fillId="34" borderId="28" xfId="0" applyNumberFormat="1" applyFont="1" applyFill="1" applyBorder="1" applyAlignment="1">
      <alignment horizontal="center" vertical="center" wrapText="1"/>
    </xf>
    <xf numFmtId="3" fontId="44" fillId="35" borderId="28" xfId="0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3" fontId="44" fillId="35" borderId="25" xfId="0" applyNumberFormat="1" applyFont="1" applyFill="1" applyBorder="1" applyAlignment="1">
      <alignment horizontal="center" vertical="center"/>
    </xf>
    <xf numFmtId="4" fontId="44" fillId="35" borderId="25" xfId="0" applyNumberFormat="1" applyFont="1" applyFill="1" applyBorder="1" applyAlignment="1">
      <alignment horizontal="center" vertical="center"/>
    </xf>
    <xf numFmtId="3" fontId="44" fillId="35" borderId="27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3" fontId="6" fillId="34" borderId="30" xfId="0" applyNumberFormat="1" applyFont="1" applyFill="1" applyBorder="1" applyAlignment="1">
      <alignment horizontal="center" vertical="center" wrapText="1"/>
    </xf>
    <xf numFmtId="10" fontId="6" fillId="34" borderId="30" xfId="0" applyNumberFormat="1" applyFont="1" applyFill="1" applyBorder="1" applyAlignment="1">
      <alignment horizontal="center" vertical="center" wrapText="1"/>
    </xf>
    <xf numFmtId="4" fontId="44" fillId="35" borderId="30" xfId="0" applyNumberFormat="1" applyFont="1" applyFill="1" applyBorder="1" applyAlignment="1">
      <alignment horizontal="center" vertical="center"/>
    </xf>
    <xf numFmtId="3" fontId="6" fillId="34" borderId="31" xfId="0" applyNumberFormat="1" applyFont="1" applyFill="1" applyBorder="1" applyAlignment="1">
      <alignment horizontal="center" vertical="center" wrapText="1"/>
    </xf>
    <xf numFmtId="3" fontId="6" fillId="34" borderId="25" xfId="0" applyNumberFormat="1" applyFont="1" applyFill="1" applyBorder="1" applyAlignment="1">
      <alignment horizontal="center" vertical="center"/>
    </xf>
    <xf numFmtId="3" fontId="6" fillId="32" borderId="10" xfId="50" applyNumberFormat="1" applyFont="1" applyFill="1" applyBorder="1" applyAlignment="1">
      <alignment horizontal="center" vertical="center"/>
      <protection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2 2" xfId="52"/>
    <cellStyle name="Normal 2 3" xfId="53"/>
    <cellStyle name="Normal 3" xfId="54"/>
    <cellStyle name="Normal 4" xfId="55"/>
    <cellStyle name="Normal 4 2" xfId="56"/>
    <cellStyle name="Nota" xfId="57"/>
    <cellStyle name="Percent 2" xfId="58"/>
    <cellStyle name="Percent" xfId="59"/>
    <cellStyle name="Porcentagem 2" xfId="60"/>
    <cellStyle name="Porcentagem 3" xfId="61"/>
    <cellStyle name="Porcentagem 4" xfId="62"/>
    <cellStyle name="Porcentagem 5" xfId="63"/>
    <cellStyle name="Porcentagem 6" xfId="64"/>
    <cellStyle name="Saíd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Vírgula 2" xfId="76"/>
    <cellStyle name="Vírgula 3" xfId="77"/>
    <cellStyle name="Vírgula 4" xfId="78"/>
  </cellStyles>
  <dxfs count="9">
    <dxf/>
    <dxf>
      <fill>
        <patternFill patternType="solid">
          <fgColor rgb="FFD9D9D9"/>
          <bgColor rgb="FFD9D9D9"/>
        </patternFill>
      </fill>
    </dxf>
    <dxf/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Medium1 2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7</xdr:row>
      <xdr:rowOff>542925</xdr:rowOff>
    </xdr:from>
    <xdr:to>
      <xdr:col>7</xdr:col>
      <xdr:colOff>1143000</xdr:colOff>
      <xdr:row>7</xdr:row>
      <xdr:rowOff>819150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1838325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</xdr:row>
      <xdr:rowOff>419100</xdr:rowOff>
    </xdr:from>
    <xdr:to>
      <xdr:col>5</xdr:col>
      <xdr:colOff>971550</xdr:colOff>
      <xdr:row>7</xdr:row>
      <xdr:rowOff>942975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714500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7</xdr:row>
      <xdr:rowOff>323850</xdr:rowOff>
    </xdr:from>
    <xdr:to>
      <xdr:col>3</xdr:col>
      <xdr:colOff>1076325</xdr:colOff>
      <xdr:row>7</xdr:row>
      <xdr:rowOff>809625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619250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466725</xdr:rowOff>
    </xdr:from>
    <xdr:to>
      <xdr:col>1</xdr:col>
      <xdr:colOff>1247775</xdr:colOff>
      <xdr:row>7</xdr:row>
      <xdr:rowOff>695325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762125"/>
          <a:ext cx="1181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7</xdr:row>
      <xdr:rowOff>514350</xdr:rowOff>
    </xdr:from>
    <xdr:to>
      <xdr:col>9</xdr:col>
      <xdr:colOff>1181100</xdr:colOff>
      <xdr:row>7</xdr:row>
      <xdr:rowOff>828675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11225" y="18097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47625</xdr:rowOff>
    </xdr:from>
    <xdr:to>
      <xdr:col>0</xdr:col>
      <xdr:colOff>1219200</xdr:colOff>
      <xdr:row>7</xdr:row>
      <xdr:rowOff>1181100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343025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390525</xdr:rowOff>
    </xdr:from>
    <xdr:to>
      <xdr:col>1</xdr:col>
      <xdr:colOff>1181100</xdr:colOff>
      <xdr:row>7</xdr:row>
      <xdr:rowOff>619125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552575"/>
          <a:ext cx="1181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7</xdr:row>
      <xdr:rowOff>304800</xdr:rowOff>
    </xdr:from>
    <xdr:to>
      <xdr:col>3</xdr:col>
      <xdr:colOff>952500</xdr:colOff>
      <xdr:row>7</xdr:row>
      <xdr:rowOff>781050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46685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7</xdr:row>
      <xdr:rowOff>400050</xdr:rowOff>
    </xdr:from>
    <xdr:to>
      <xdr:col>5</xdr:col>
      <xdr:colOff>952500</xdr:colOff>
      <xdr:row>7</xdr:row>
      <xdr:rowOff>923925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1562100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419100</xdr:rowOff>
    </xdr:from>
    <xdr:to>
      <xdr:col>7</xdr:col>
      <xdr:colOff>1057275</xdr:colOff>
      <xdr:row>7</xdr:row>
      <xdr:rowOff>695325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0" y="1581150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7</xdr:row>
      <xdr:rowOff>419100</xdr:rowOff>
    </xdr:from>
    <xdr:to>
      <xdr:col>9</xdr:col>
      <xdr:colOff>1238250</xdr:colOff>
      <xdr:row>7</xdr:row>
      <xdr:rowOff>733425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63575" y="15811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1104900</xdr:colOff>
      <xdr:row>7</xdr:row>
      <xdr:rowOff>1133475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6205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7</xdr:row>
      <xdr:rowOff>238125</xdr:rowOff>
    </xdr:from>
    <xdr:to>
      <xdr:col>7</xdr:col>
      <xdr:colOff>1009650</xdr:colOff>
      <xdr:row>7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533525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161925</xdr:rowOff>
    </xdr:from>
    <xdr:to>
      <xdr:col>5</xdr:col>
      <xdr:colOff>885825</xdr:colOff>
      <xdr:row>7</xdr:row>
      <xdr:rowOff>685800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457325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7</xdr:row>
      <xdr:rowOff>266700</xdr:rowOff>
    </xdr:from>
    <xdr:to>
      <xdr:col>3</xdr:col>
      <xdr:colOff>1009650</xdr:colOff>
      <xdr:row>7</xdr:row>
      <xdr:rowOff>752475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1562100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466725</xdr:rowOff>
    </xdr:from>
    <xdr:to>
      <xdr:col>1</xdr:col>
      <xdr:colOff>1228725</xdr:colOff>
      <xdr:row>7</xdr:row>
      <xdr:rowOff>695325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762125"/>
          <a:ext cx="1171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7</xdr:row>
      <xdr:rowOff>276225</xdr:rowOff>
    </xdr:from>
    <xdr:to>
      <xdr:col>9</xdr:col>
      <xdr:colOff>1095375</xdr:colOff>
      <xdr:row>7</xdr:row>
      <xdr:rowOff>590550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1571625"/>
          <a:ext cx="1038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47625</xdr:rowOff>
    </xdr:from>
    <xdr:to>
      <xdr:col>0</xdr:col>
      <xdr:colOff>1219200</xdr:colOff>
      <xdr:row>7</xdr:row>
      <xdr:rowOff>1181100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343025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7</xdr:row>
      <xdr:rowOff>238125</xdr:rowOff>
    </xdr:from>
    <xdr:to>
      <xdr:col>7</xdr:col>
      <xdr:colOff>1009650</xdr:colOff>
      <xdr:row>7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533525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161925</xdr:rowOff>
    </xdr:from>
    <xdr:to>
      <xdr:col>5</xdr:col>
      <xdr:colOff>885825</xdr:colOff>
      <xdr:row>7</xdr:row>
      <xdr:rowOff>685800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1457325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7</xdr:row>
      <xdr:rowOff>266700</xdr:rowOff>
    </xdr:from>
    <xdr:to>
      <xdr:col>3</xdr:col>
      <xdr:colOff>1009650</xdr:colOff>
      <xdr:row>7</xdr:row>
      <xdr:rowOff>752475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1562100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466725</xdr:rowOff>
    </xdr:from>
    <xdr:to>
      <xdr:col>1</xdr:col>
      <xdr:colOff>1228725</xdr:colOff>
      <xdr:row>7</xdr:row>
      <xdr:rowOff>695325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762125"/>
          <a:ext cx="1171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7</xdr:row>
      <xdr:rowOff>276225</xdr:rowOff>
    </xdr:from>
    <xdr:to>
      <xdr:col>9</xdr:col>
      <xdr:colOff>1095375</xdr:colOff>
      <xdr:row>7</xdr:row>
      <xdr:rowOff>590550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53975" y="1571625"/>
          <a:ext cx="1038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47625</xdr:rowOff>
    </xdr:from>
    <xdr:to>
      <xdr:col>0</xdr:col>
      <xdr:colOff>1219200</xdr:colOff>
      <xdr:row>7</xdr:row>
      <xdr:rowOff>1181100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343025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</xdr:row>
      <xdr:rowOff>0</xdr:rowOff>
    </xdr:from>
    <xdr:to>
      <xdr:col>0</xdr:col>
      <xdr:colOff>1143000</xdr:colOff>
      <xdr:row>27</xdr:row>
      <xdr:rowOff>28575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710565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31"/>
  <sheetViews>
    <sheetView zoomScale="75" zoomScaleNormal="75" zoomScalePageLayoutView="0" workbookViewId="0" topLeftCell="A1">
      <selection activeCell="B32" sqref="B32"/>
    </sheetView>
  </sheetViews>
  <sheetFormatPr defaultColWidth="8.8515625" defaultRowHeight="12.75"/>
  <cols>
    <col min="1" max="1" width="44.421875" style="2" customWidth="1"/>
    <col min="2" max="12" width="19.7109375" style="0" customWidth="1"/>
    <col min="13" max="13" width="8.8515625" style="0" customWidth="1"/>
    <col min="14" max="14" width="19.421875" style="0" customWidth="1"/>
    <col min="15" max="15" width="13.28125" style="0" bestFit="1" customWidth="1"/>
    <col min="16" max="16" width="20.421875" style="0" customWidth="1"/>
    <col min="17" max="17" width="10.8515625" style="0" bestFit="1" customWidth="1"/>
    <col min="18" max="18" width="18.00390625" style="0" customWidth="1"/>
    <col min="19" max="19" width="9.7109375" style="0" bestFit="1" customWidth="1"/>
  </cols>
  <sheetData>
    <row r="4" ht="15.75" thickBot="1"/>
    <row r="5" spans="1:4" ht="15" customHeight="1">
      <c r="A5" s="72" t="s">
        <v>9</v>
      </c>
      <c r="B5" s="73"/>
      <c r="C5" s="73"/>
      <c r="D5" s="74"/>
    </row>
    <row r="6" spans="1:4" ht="15" customHeight="1" thickBot="1">
      <c r="A6" s="75"/>
      <c r="B6" s="76"/>
      <c r="C6" s="76"/>
      <c r="D6" s="77"/>
    </row>
    <row r="7" ht="15.75" customHeight="1" thickBot="1"/>
    <row r="8" spans="1:12" ht="95.25" customHeight="1">
      <c r="A8" s="20" t="s">
        <v>10</v>
      </c>
      <c r="B8" s="18"/>
      <c r="C8" s="35" t="s">
        <v>11</v>
      </c>
      <c r="D8" s="18"/>
      <c r="E8" s="35" t="s">
        <v>11</v>
      </c>
      <c r="F8" s="18"/>
      <c r="G8" s="35" t="s">
        <v>11</v>
      </c>
      <c r="H8" s="18"/>
      <c r="I8" s="35" t="s">
        <v>11</v>
      </c>
      <c r="J8" s="19"/>
      <c r="K8" s="35" t="s">
        <v>11</v>
      </c>
      <c r="L8" s="10" t="s">
        <v>8</v>
      </c>
    </row>
    <row r="9" spans="1:12" s="3" customFormat="1" ht="28.5" customHeight="1">
      <c r="A9" s="68" t="s">
        <v>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11"/>
    </row>
    <row r="10" spans="1:12" s="1" customFormat="1" ht="49.5" customHeight="1">
      <c r="A10" s="12" t="s">
        <v>0</v>
      </c>
      <c r="B10" s="4">
        <v>615267</v>
      </c>
      <c r="C10" s="5">
        <f>B10/$L10</f>
        <v>0.06025537187270459</v>
      </c>
      <c r="D10" s="4">
        <v>1094479.654</v>
      </c>
      <c r="E10" s="5">
        <f>D10/$L10</f>
        <v>0.10718643866626855</v>
      </c>
      <c r="F10" s="4">
        <v>3793426</v>
      </c>
      <c r="G10" s="5">
        <f>F10/$L10</f>
        <v>0.3715042319864161</v>
      </c>
      <c r="H10" s="4">
        <v>4146085</v>
      </c>
      <c r="I10" s="5">
        <f>H10/$L10</f>
        <v>0.4060414315912318</v>
      </c>
      <c r="J10" s="4">
        <v>561732.352</v>
      </c>
      <c r="K10" s="5">
        <f>J10/$L10</f>
        <v>0.05501252588337907</v>
      </c>
      <c r="L10" s="32">
        <f>B10+D10+F10+H10+J10</f>
        <v>10210990.006</v>
      </c>
    </row>
    <row r="11" spans="1:12" s="1" customFormat="1" ht="49.5" customHeight="1">
      <c r="A11" s="12" t="s">
        <v>1</v>
      </c>
      <c r="B11" s="4">
        <v>509624</v>
      </c>
      <c r="C11" s="5">
        <f>B11/$L11</f>
        <v>0.06286423680433502</v>
      </c>
      <c r="D11" s="4">
        <v>902348</v>
      </c>
      <c r="E11" s="5">
        <f>D11/$L11</f>
        <v>0.11130837313768209</v>
      </c>
      <c r="F11" s="4">
        <v>2789113</v>
      </c>
      <c r="G11" s="5">
        <f>F11/$L11</f>
        <v>0.34404867138527473</v>
      </c>
      <c r="H11" s="4">
        <v>3474224</v>
      </c>
      <c r="I11" s="5">
        <f>H11/$L11</f>
        <v>0.42855995841503547</v>
      </c>
      <c r="J11" s="4">
        <v>431430.633</v>
      </c>
      <c r="K11" s="5">
        <f>J11/$L11</f>
        <v>0.05321876025767262</v>
      </c>
      <c r="L11" s="32">
        <f>B11+D11+F11+H11+J11</f>
        <v>8106739.633</v>
      </c>
    </row>
    <row r="12" spans="1:12" s="1" customFormat="1" ht="49.5" customHeight="1">
      <c r="A12" s="12" t="s">
        <v>2</v>
      </c>
      <c r="B12" s="8">
        <f>B11/B10</f>
        <v>0.8282973083230533</v>
      </c>
      <c r="C12" s="7"/>
      <c r="D12" s="8">
        <f>D11/D10</f>
        <v>0.8244538824474118</v>
      </c>
      <c r="E12" s="7"/>
      <c r="F12" s="8">
        <f>F11/F10</f>
        <v>0.7352490861822532</v>
      </c>
      <c r="G12" s="5"/>
      <c r="H12" s="8">
        <f>H11/H10</f>
        <v>0.8379529122051285</v>
      </c>
      <c r="I12" s="9"/>
      <c r="J12" s="8">
        <f>J11/J10</f>
        <v>0.7680359364454052</v>
      </c>
      <c r="K12" s="8"/>
      <c r="L12" s="13">
        <f>L11/L10</f>
        <v>0.7939229818300149</v>
      </c>
    </row>
    <row r="13" spans="1:12" s="1" customFormat="1" ht="49.5" customHeight="1">
      <c r="A13" s="12" t="s">
        <v>7</v>
      </c>
      <c r="B13" s="22">
        <f>C11</f>
        <v>0.06286423680433502</v>
      </c>
      <c r="C13" s="7"/>
      <c r="D13" s="22">
        <f>E11</f>
        <v>0.11130837313768209</v>
      </c>
      <c r="E13" s="7"/>
      <c r="F13" s="22">
        <f>G11</f>
        <v>0.34404867138527473</v>
      </c>
      <c r="G13" s="5"/>
      <c r="H13" s="22">
        <f>I11</f>
        <v>0.42855995841503547</v>
      </c>
      <c r="I13" s="5"/>
      <c r="J13" s="22">
        <f>K11</f>
        <v>0.05321876025767262</v>
      </c>
      <c r="K13" s="8"/>
      <c r="L13" s="14"/>
    </row>
    <row r="14" spans="1:12" s="1" customFormat="1" ht="49.5" customHeight="1">
      <c r="A14" s="12" t="s">
        <v>6</v>
      </c>
      <c r="B14" s="4">
        <v>521107</v>
      </c>
      <c r="C14" s="5">
        <f>B14/$L14</f>
        <v>0.07975778814161034</v>
      </c>
      <c r="D14" s="4">
        <v>1034386</v>
      </c>
      <c r="E14" s="5">
        <f>D14/$L14</f>
        <v>0.15831746540470143</v>
      </c>
      <c r="F14" s="64">
        <v>2093110</v>
      </c>
      <c r="G14" s="5">
        <f>F14/$L14</f>
        <v>0.3203599720155093</v>
      </c>
      <c r="H14" s="4">
        <v>2358157</v>
      </c>
      <c r="I14" s="5">
        <f>H14/$L14</f>
        <v>0.3609266166270179</v>
      </c>
      <c r="J14" s="4">
        <v>526859</v>
      </c>
      <c r="K14" s="5">
        <f>J14/$L14</f>
        <v>0.08063815781116102</v>
      </c>
      <c r="L14" s="32">
        <f>B14+D14+F14+H14+J14</f>
        <v>6533619</v>
      </c>
    </row>
    <row r="15" spans="1:12" ht="23.25" customHeight="1">
      <c r="A15" s="70" t="s">
        <v>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23"/>
    </row>
    <row r="16" spans="1:12" ht="49.5" customHeight="1">
      <c r="A16" s="12" t="s">
        <v>0</v>
      </c>
      <c r="B16" s="4"/>
      <c r="C16" s="4"/>
      <c r="D16" s="4"/>
      <c r="E16" s="4"/>
      <c r="F16" s="4">
        <v>505957</v>
      </c>
      <c r="G16" s="5">
        <f>F16/$L16</f>
        <v>0.14880991946522698</v>
      </c>
      <c r="H16" s="4">
        <v>2894065</v>
      </c>
      <c r="I16" s="5">
        <f>H16/$L16</f>
        <v>0.851190080534773</v>
      </c>
      <c r="J16" s="24"/>
      <c r="K16" s="24"/>
      <c r="L16" s="32">
        <f>B16+D16+F16+H16+J16</f>
        <v>3400022</v>
      </c>
    </row>
    <row r="17" spans="1:12" ht="49.5" customHeight="1">
      <c r="A17" s="12" t="s">
        <v>1</v>
      </c>
      <c r="B17" s="6"/>
      <c r="C17" s="6"/>
      <c r="D17" s="4"/>
      <c r="E17" s="4"/>
      <c r="F17" s="4">
        <v>333422</v>
      </c>
      <c r="G17" s="5">
        <f>F17/$L17</f>
        <v>0.12749051818378912</v>
      </c>
      <c r="H17" s="4">
        <v>2281847</v>
      </c>
      <c r="I17" s="5">
        <f>H17/$L17</f>
        <v>0.8725094818162109</v>
      </c>
      <c r="J17" s="24"/>
      <c r="K17" s="24"/>
      <c r="L17" s="32">
        <f>B17+D17+F17+H17+J17</f>
        <v>2615269</v>
      </c>
    </row>
    <row r="18" spans="1:12" ht="49.5" customHeight="1">
      <c r="A18" s="12" t="s">
        <v>5</v>
      </c>
      <c r="B18" s="6"/>
      <c r="C18" s="6"/>
      <c r="D18" s="4"/>
      <c r="E18" s="4"/>
      <c r="F18" s="8">
        <f>F17/F16</f>
        <v>0.65899276025433</v>
      </c>
      <c r="G18" s="8"/>
      <c r="H18" s="8">
        <v>0.788</v>
      </c>
      <c r="I18" s="5"/>
      <c r="J18" s="25"/>
      <c r="K18" s="25"/>
      <c r="L18" s="13">
        <f>L17/L16</f>
        <v>0.7691917875825509</v>
      </c>
    </row>
    <row r="19" spans="1:12" ht="49.5" customHeight="1">
      <c r="A19" s="40" t="s">
        <v>7</v>
      </c>
      <c r="B19" s="6"/>
      <c r="C19" s="6"/>
      <c r="D19" s="4"/>
      <c r="E19" s="4"/>
      <c r="F19" s="22">
        <f>G17</f>
        <v>0.12749051818378912</v>
      </c>
      <c r="G19" s="8"/>
      <c r="H19" s="22">
        <f>I17</f>
        <v>0.8725094818162109</v>
      </c>
      <c r="I19" s="5"/>
      <c r="J19" s="25"/>
      <c r="K19" s="25"/>
      <c r="L19" s="26"/>
    </row>
    <row r="20" spans="1:12" ht="49.5" customHeight="1" thickBot="1">
      <c r="A20" s="15" t="s">
        <v>6</v>
      </c>
      <c r="B20" s="16"/>
      <c r="C20" s="16"/>
      <c r="D20" s="16"/>
      <c r="E20" s="16"/>
      <c r="F20" s="17">
        <v>118140</v>
      </c>
      <c r="G20" s="33">
        <f>F20/$L20</f>
        <v>0.26565328356363066</v>
      </c>
      <c r="H20" s="30">
        <v>326575</v>
      </c>
      <c r="I20" s="33">
        <f>H20/$L20</f>
        <v>0.7343467164363694</v>
      </c>
      <c r="J20" s="27"/>
      <c r="K20" s="27"/>
      <c r="L20" s="34">
        <f>B20+D20+F20+H20+J20</f>
        <v>444715</v>
      </c>
    </row>
    <row r="21" spans="1:12" ht="18.7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31" spans="1:2" ht="15">
      <c r="A31" s="2" t="s">
        <v>13</v>
      </c>
      <c r="B31" s="65">
        <f>B13+D13+J13</f>
        <v>0.22739137019968975</v>
      </c>
    </row>
  </sheetData>
  <sheetProtection/>
  <mergeCells count="3">
    <mergeCell ref="A9:K9"/>
    <mergeCell ref="A15:K15"/>
    <mergeCell ref="A5:D6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5"/>
  <sheetViews>
    <sheetView zoomScale="75" zoomScaleNormal="75" zoomScalePageLayoutView="0" workbookViewId="0" topLeftCell="A1">
      <selection activeCell="H30" sqref="H30"/>
    </sheetView>
  </sheetViews>
  <sheetFormatPr defaultColWidth="9.421875" defaultRowHeight="12.75"/>
  <cols>
    <col min="1" max="1" width="46.7109375" style="0" customWidth="1"/>
    <col min="2" max="12" width="18.8515625" style="0" customWidth="1"/>
  </cols>
  <sheetData>
    <row r="4" ht="13.5" thickBot="1"/>
    <row r="5" spans="1:4" ht="12.75">
      <c r="A5" s="72" t="s">
        <v>9</v>
      </c>
      <c r="B5" s="73"/>
      <c r="C5" s="73"/>
      <c r="D5" s="74"/>
    </row>
    <row r="6" spans="1:4" ht="13.5" thickBot="1">
      <c r="A6" s="75"/>
      <c r="B6" s="76"/>
      <c r="C6" s="76"/>
      <c r="D6" s="77"/>
    </row>
    <row r="7" ht="13.5" thickBot="1"/>
    <row r="8" spans="1:12" ht="96.75" customHeight="1">
      <c r="A8" s="20" t="s">
        <v>12</v>
      </c>
      <c r="B8" s="36"/>
      <c r="C8" s="37" t="s">
        <v>11</v>
      </c>
      <c r="D8" s="36"/>
      <c r="E8" s="37" t="s">
        <v>11</v>
      </c>
      <c r="F8" s="36"/>
      <c r="G8" s="37" t="s">
        <v>11</v>
      </c>
      <c r="H8" s="36"/>
      <c r="I8" s="37" t="s">
        <v>11</v>
      </c>
      <c r="J8" s="38"/>
      <c r="K8" s="35" t="s">
        <v>11</v>
      </c>
      <c r="L8" s="39" t="s">
        <v>8</v>
      </c>
    </row>
    <row r="9" spans="1:12" ht="24.75" customHeight="1">
      <c r="A9" s="68" t="s">
        <v>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11"/>
    </row>
    <row r="10" spans="1:12" ht="42.75" customHeight="1">
      <c r="A10" s="40" t="s">
        <v>0</v>
      </c>
      <c r="B10" s="41">
        <v>540964</v>
      </c>
      <c r="C10" s="42">
        <f>B10/L10</f>
        <v>0.06194552781506611</v>
      </c>
      <c r="D10" s="41">
        <v>927870.176</v>
      </c>
      <c r="E10" s="42">
        <f>D10/L10</f>
        <v>0.10624996819784363</v>
      </c>
      <c r="F10" s="41">
        <v>3321328</v>
      </c>
      <c r="G10" s="42">
        <f>F10/L10</f>
        <v>0.380323674046624</v>
      </c>
      <c r="H10" s="41">
        <v>3509301</v>
      </c>
      <c r="I10" s="42">
        <f>H10/L10</f>
        <v>0.4018483719932182</v>
      </c>
      <c r="J10" s="41">
        <v>433435.212</v>
      </c>
      <c r="K10" s="42">
        <f>J10/L10</f>
        <v>0.049632457947248014</v>
      </c>
      <c r="L10" s="43">
        <f>B10+D10+F10+H10+J10</f>
        <v>8732898.388</v>
      </c>
    </row>
    <row r="11" spans="1:12" ht="42.75" customHeight="1">
      <c r="A11" s="40" t="s">
        <v>1</v>
      </c>
      <c r="B11" s="41">
        <v>436834</v>
      </c>
      <c r="C11" s="42">
        <f>B11/L11</f>
        <v>0.06941386188281387</v>
      </c>
      <c r="D11" s="41">
        <v>738138.7</v>
      </c>
      <c r="E11" s="42">
        <f>D11/L11</f>
        <v>0.11729182657979868</v>
      </c>
      <c r="F11" s="41">
        <v>2156910</v>
      </c>
      <c r="G11" s="42">
        <f>F11/L11</f>
        <v>0.3427376367994709</v>
      </c>
      <c r="H11" s="41">
        <v>2636462</v>
      </c>
      <c r="I11" s="42">
        <f>H11/L11</f>
        <v>0.4189394807347579</v>
      </c>
      <c r="J11" s="41">
        <v>324836.347</v>
      </c>
      <c r="K11" s="42">
        <f>J11/L11</f>
        <v>0.05161719400315864</v>
      </c>
      <c r="L11" s="44">
        <f>B11+D11+F11+H11+J11</f>
        <v>6293181.047</v>
      </c>
    </row>
    <row r="12" spans="1:12" ht="42.75" customHeight="1">
      <c r="A12" s="40" t="s">
        <v>2</v>
      </c>
      <c r="B12" s="42">
        <f>B11/B10</f>
        <v>0.8075102964337738</v>
      </c>
      <c r="C12" s="42"/>
      <c r="D12" s="42">
        <f>D11/D10</f>
        <v>0.7955193723135681</v>
      </c>
      <c r="E12" s="42"/>
      <c r="F12" s="42">
        <f>F11/F10</f>
        <v>0.6494119219781966</v>
      </c>
      <c r="G12" s="42"/>
      <c r="H12" s="45">
        <f>H11/H10</f>
        <v>0.7512783884881918</v>
      </c>
      <c r="I12" s="45"/>
      <c r="J12" s="42">
        <f>J11/J10</f>
        <v>0.7494461409840417</v>
      </c>
      <c r="K12" s="42"/>
      <c r="L12" s="46">
        <f>L11/L10</f>
        <v>0.7206291390779892</v>
      </c>
    </row>
    <row r="13" spans="1:12" ht="42.75" customHeight="1">
      <c r="A13" s="40" t="s">
        <v>7</v>
      </c>
      <c r="B13" s="47">
        <f>C11</f>
        <v>0.06941386188281387</v>
      </c>
      <c r="C13" s="42"/>
      <c r="D13" s="47">
        <f>E11</f>
        <v>0.11729182657979868</v>
      </c>
      <c r="E13" s="42"/>
      <c r="F13" s="47">
        <f>G11</f>
        <v>0.3427376367994709</v>
      </c>
      <c r="G13" s="42"/>
      <c r="H13" s="47">
        <f>I11</f>
        <v>0.4189394807347579</v>
      </c>
      <c r="I13" s="42"/>
      <c r="J13" s="47">
        <f>K11</f>
        <v>0.05161719400315864</v>
      </c>
      <c r="K13" s="42"/>
      <c r="L13" s="48"/>
    </row>
    <row r="14" spans="1:12" ht="42.75" customHeight="1">
      <c r="A14" s="40" t="s">
        <v>6</v>
      </c>
      <c r="B14" s="41">
        <v>444809</v>
      </c>
      <c r="C14" s="42">
        <f>B14/L14</f>
        <v>0.08170718266549594</v>
      </c>
      <c r="D14" s="41">
        <v>889286</v>
      </c>
      <c r="E14" s="42">
        <f>D14/L14</f>
        <v>0.16335338008868577</v>
      </c>
      <c r="F14" s="63">
        <v>1772023</v>
      </c>
      <c r="G14" s="42">
        <f>F14/L14</f>
        <v>0.3255037711657366</v>
      </c>
      <c r="H14" s="41">
        <v>1883390</v>
      </c>
      <c r="I14" s="42">
        <f>H14/L14</f>
        <v>0.34596082984015253</v>
      </c>
      <c r="J14" s="41">
        <v>454432</v>
      </c>
      <c r="K14" s="42">
        <f>J14/L14</f>
        <v>0.08347483623992917</v>
      </c>
      <c r="L14" s="44">
        <f>B14+D14+F14+H14+J14</f>
        <v>5443940</v>
      </c>
    </row>
    <row r="15" spans="1:12" ht="42.75" customHeight="1">
      <c r="A15" s="68" t="s">
        <v>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23"/>
    </row>
    <row r="16" spans="1:12" ht="42.75" customHeight="1">
      <c r="A16" s="49" t="s">
        <v>0</v>
      </c>
      <c r="B16" s="50"/>
      <c r="C16" s="50"/>
      <c r="D16" s="50"/>
      <c r="E16" s="50"/>
      <c r="F16" s="50">
        <v>455039</v>
      </c>
      <c r="G16" s="51">
        <f>F16/L16</f>
        <v>0.15136548238040573</v>
      </c>
      <c r="H16" s="50">
        <v>2551188</v>
      </c>
      <c r="I16" s="51">
        <f>H16/L16</f>
        <v>0.8486345176195943</v>
      </c>
      <c r="J16" s="52"/>
      <c r="K16" s="52"/>
      <c r="L16" s="43">
        <f>B16+D16+F16+H16+J16</f>
        <v>3006227</v>
      </c>
    </row>
    <row r="17" spans="1:12" ht="42.75" customHeight="1">
      <c r="A17" s="40" t="s">
        <v>1</v>
      </c>
      <c r="B17" s="53"/>
      <c r="C17" s="53"/>
      <c r="D17" s="41"/>
      <c r="E17" s="41"/>
      <c r="F17" s="41">
        <v>260872</v>
      </c>
      <c r="G17" s="42">
        <f>F17/L17</f>
        <v>0.12310729936169872</v>
      </c>
      <c r="H17" s="41">
        <v>1858190</v>
      </c>
      <c r="I17" s="42">
        <f>H17/L17</f>
        <v>0.8768927006383013</v>
      </c>
      <c r="J17" s="54"/>
      <c r="K17" s="54"/>
      <c r="L17" s="44">
        <f>B17+D17+F17+H17+J17</f>
        <v>2119062</v>
      </c>
    </row>
    <row r="18" spans="1:12" ht="42.75" customHeight="1">
      <c r="A18" s="40" t="s">
        <v>5</v>
      </c>
      <c r="B18" s="53"/>
      <c r="C18" s="53"/>
      <c r="D18" s="41"/>
      <c r="E18" s="41"/>
      <c r="F18" s="42">
        <f>F17/F16</f>
        <v>0.5732959152951725</v>
      </c>
      <c r="G18" s="42"/>
      <c r="H18" s="45">
        <f>H17/H16</f>
        <v>0.7283626294886931</v>
      </c>
      <c r="I18" s="42"/>
      <c r="J18" s="55"/>
      <c r="K18" s="55"/>
      <c r="L18" s="46">
        <f>L17/L16</f>
        <v>0.7048908814936463</v>
      </c>
    </row>
    <row r="19" spans="1:12" ht="42.75" customHeight="1">
      <c r="A19" s="40" t="s">
        <v>7</v>
      </c>
      <c r="B19" s="53"/>
      <c r="C19" s="53"/>
      <c r="D19" s="41"/>
      <c r="E19" s="41"/>
      <c r="F19" s="47">
        <f>G17</f>
        <v>0.12310729936169872</v>
      </c>
      <c r="G19" s="42"/>
      <c r="H19" s="47">
        <f>I17</f>
        <v>0.8768927006383013</v>
      </c>
      <c r="I19" s="42"/>
      <c r="J19" s="55"/>
      <c r="K19" s="55"/>
      <c r="L19" s="56"/>
    </row>
    <row r="20" spans="1:12" ht="42.75" customHeight="1" thickBot="1">
      <c r="A20" s="57" t="s">
        <v>6</v>
      </c>
      <c r="B20" s="58"/>
      <c r="C20" s="58"/>
      <c r="D20" s="58"/>
      <c r="E20" s="58"/>
      <c r="F20" s="59">
        <v>91546</v>
      </c>
      <c r="G20" s="60">
        <f>F20/L20</f>
        <v>0.2530034241937668</v>
      </c>
      <c r="H20" s="59">
        <v>270291</v>
      </c>
      <c r="I20" s="60">
        <f>H20/L20</f>
        <v>0.7469965758062332</v>
      </c>
      <c r="J20" s="61"/>
      <c r="K20" s="61"/>
      <c r="L20" s="62">
        <f>B20+D20+F20+H20+J20</f>
        <v>361837</v>
      </c>
    </row>
    <row r="25" ht="12.75">
      <c r="I25" s="66"/>
    </row>
  </sheetData>
  <sheetProtection/>
  <mergeCells count="3">
    <mergeCell ref="A9:K9"/>
    <mergeCell ref="A15:K15"/>
    <mergeCell ref="A5:D6"/>
  </mergeCells>
  <printOptions horizontalCentered="1" verticalCentered="1"/>
  <pageMargins left="0.39000000000000007" right="0.39000000000000007" top="0.39000000000000007" bottom="0.39000000000000007" header="0.2" footer="0.2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9"/>
  <sheetViews>
    <sheetView tabSelected="1" zoomScale="75" zoomScaleNormal="75" zoomScalePageLayoutView="0" workbookViewId="0" topLeftCell="A1">
      <selection activeCell="G39" sqref="G39"/>
    </sheetView>
  </sheetViews>
  <sheetFormatPr defaultColWidth="8.8515625" defaultRowHeight="12.75"/>
  <cols>
    <col min="1" max="1" width="44.421875" style="2" customWidth="1"/>
    <col min="2" max="2" width="18.421875" style="0" customWidth="1"/>
    <col min="3" max="3" width="16.7109375" style="0" customWidth="1"/>
    <col min="4" max="4" width="19.28125" style="0" customWidth="1"/>
    <col min="5" max="5" width="17.00390625" style="0" customWidth="1"/>
    <col min="6" max="6" width="17.7109375" style="0" customWidth="1"/>
    <col min="7" max="7" width="18.140625" style="0" customWidth="1"/>
    <col min="8" max="8" width="20.421875" style="0" customWidth="1"/>
    <col min="9" max="9" width="16.00390625" style="0" customWidth="1"/>
    <col min="10" max="10" width="17.28125" style="0" customWidth="1"/>
    <col min="11" max="11" width="17.421875" style="0" customWidth="1"/>
    <col min="12" max="12" width="19.7109375" style="0" customWidth="1"/>
    <col min="13" max="13" width="9.7109375" style="0" bestFit="1" customWidth="1"/>
  </cols>
  <sheetData>
    <row r="4" ht="15.75" thickBot="1"/>
    <row r="5" spans="1:4" ht="15" customHeight="1">
      <c r="A5" s="79" t="s">
        <v>9</v>
      </c>
      <c r="B5" s="73"/>
      <c r="C5" s="73"/>
      <c r="D5" s="74"/>
    </row>
    <row r="6" spans="1:4" ht="15" customHeight="1" thickBot="1">
      <c r="A6" s="75"/>
      <c r="B6" s="76"/>
      <c r="C6" s="76"/>
      <c r="D6" s="77"/>
    </row>
    <row r="7" ht="15.75" thickBot="1"/>
    <row r="8" spans="1:12" ht="95.25" customHeight="1">
      <c r="A8" s="20" t="s">
        <v>15</v>
      </c>
      <c r="B8" s="18"/>
      <c r="C8" s="35" t="s">
        <v>11</v>
      </c>
      <c r="D8" s="18"/>
      <c r="E8" s="35" t="s">
        <v>11</v>
      </c>
      <c r="F8" s="18"/>
      <c r="G8" s="35" t="s">
        <v>11</v>
      </c>
      <c r="H8" s="18"/>
      <c r="I8" s="35" t="s">
        <v>11</v>
      </c>
      <c r="J8" s="19"/>
      <c r="K8" s="35" t="s">
        <v>11</v>
      </c>
      <c r="L8" s="10" t="s">
        <v>8</v>
      </c>
    </row>
    <row r="9" spans="1:12" s="3" customFormat="1" ht="19.5" customHeight="1">
      <c r="A9" s="68" t="s">
        <v>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11"/>
    </row>
    <row r="10" spans="1:12" s="1" customFormat="1" ht="37.5">
      <c r="A10" s="12" t="s">
        <v>0</v>
      </c>
      <c r="B10" s="4">
        <v>600056</v>
      </c>
      <c r="C10" s="5">
        <f>B10/$L10</f>
        <v>0.06311929713293649</v>
      </c>
      <c r="D10" s="4">
        <v>1081709.482</v>
      </c>
      <c r="E10" s="5">
        <f>D10/$L10</f>
        <v>0.11378395050774064</v>
      </c>
      <c r="F10" s="4">
        <v>3782664</v>
      </c>
      <c r="G10" s="5">
        <f>F10/$L10</f>
        <v>0.397894684779524</v>
      </c>
      <c r="H10" s="4">
        <v>3661650</v>
      </c>
      <c r="I10" s="5">
        <f>H10/$L10</f>
        <v>0.3851653418127923</v>
      </c>
      <c r="J10" s="4">
        <v>380617</v>
      </c>
      <c r="K10" s="5">
        <f>J10/$L10</f>
        <v>0.04003672576700656</v>
      </c>
      <c r="L10" s="32">
        <f>B10+D10+F10+H10+J10</f>
        <v>9506696.482</v>
      </c>
    </row>
    <row r="11" spans="1:12" s="1" customFormat="1" ht="37.5">
      <c r="A11" s="12" t="s">
        <v>1</v>
      </c>
      <c r="B11" s="4">
        <v>487655</v>
      </c>
      <c r="C11" s="5">
        <f>B11/$L11</f>
        <v>0.07195222769278802</v>
      </c>
      <c r="D11" s="4">
        <v>857545</v>
      </c>
      <c r="E11" s="5">
        <f>D11/$L11</f>
        <v>0.12652853574107084</v>
      </c>
      <c r="F11" s="4">
        <v>2468997</v>
      </c>
      <c r="G11" s="5">
        <f>F11/$L11</f>
        <v>0.36429408970852456</v>
      </c>
      <c r="H11" s="4">
        <v>2678323</v>
      </c>
      <c r="I11" s="5">
        <f>H11/$L11</f>
        <v>0.3951795969093541</v>
      </c>
      <c r="J11" s="4">
        <v>284963</v>
      </c>
      <c r="K11" s="5">
        <f>J11/$L11</f>
        <v>0.042045549948262505</v>
      </c>
      <c r="L11" s="32">
        <f>B11+D11+F11+H11+J11</f>
        <v>6777483</v>
      </c>
    </row>
    <row r="12" spans="1:12" s="1" customFormat="1" ht="37.5">
      <c r="A12" s="12" t="s">
        <v>2</v>
      </c>
      <c r="B12" s="8">
        <f>B11/B10</f>
        <v>0.8126824829682563</v>
      </c>
      <c r="C12" s="7"/>
      <c r="D12" s="8">
        <f>D11/D10</f>
        <v>0.7927683118894949</v>
      </c>
      <c r="E12" s="7"/>
      <c r="F12" s="8">
        <f>F11/F10</f>
        <v>0.6527138017016578</v>
      </c>
      <c r="G12" s="5"/>
      <c r="H12" s="8">
        <f>H11/H10</f>
        <v>0.7314524872666694</v>
      </c>
      <c r="I12" s="9"/>
      <c r="J12" s="8">
        <f>J11/J10</f>
        <v>0.7486870003179049</v>
      </c>
      <c r="K12" s="8"/>
      <c r="L12" s="13">
        <f>L11/L10</f>
        <v>0.7129167332556058</v>
      </c>
    </row>
    <row r="13" spans="1:12" s="1" customFormat="1" ht="18.75">
      <c r="A13" s="12" t="s">
        <v>7</v>
      </c>
      <c r="B13" s="22">
        <f>C11</f>
        <v>0.07195222769278802</v>
      </c>
      <c r="C13" s="7"/>
      <c r="D13" s="22">
        <f>E11</f>
        <v>0.12652853574107084</v>
      </c>
      <c r="E13" s="7"/>
      <c r="F13" s="22">
        <f>G11</f>
        <v>0.36429408970852456</v>
      </c>
      <c r="G13" s="5"/>
      <c r="H13" s="22">
        <f>I11</f>
        <v>0.3951795969093541</v>
      </c>
      <c r="I13" s="5"/>
      <c r="J13" s="22">
        <f>K11</f>
        <v>0.042045549948262505</v>
      </c>
      <c r="K13" s="8"/>
      <c r="L13" s="14"/>
    </row>
    <row r="14" spans="1:12" s="1" customFormat="1" ht="18.75">
      <c r="A14" s="12" t="s">
        <v>6</v>
      </c>
      <c r="B14" s="4">
        <v>503827</v>
      </c>
      <c r="C14" s="5">
        <f>B14/$L14</f>
        <v>0.08189109198470906</v>
      </c>
      <c r="D14" s="4">
        <v>1067359</v>
      </c>
      <c r="E14" s="5">
        <f>D14/$L14</f>
        <v>0.17348652225805103</v>
      </c>
      <c r="F14" s="31">
        <v>2091345</v>
      </c>
      <c r="G14" s="5">
        <f>F14/$L14</f>
        <v>0.33992327875790973</v>
      </c>
      <c r="H14" s="21">
        <v>2046352</v>
      </c>
      <c r="I14" s="5">
        <f>H14/$L14</f>
        <v>0.3326102012498206</v>
      </c>
      <c r="J14" s="4">
        <v>443520</v>
      </c>
      <c r="K14" s="5">
        <f>J14/$L14</f>
        <v>0.07208890574950959</v>
      </c>
      <c r="L14" s="32">
        <f>B14+D14+F14+H14+J14</f>
        <v>6152403</v>
      </c>
    </row>
    <row r="15" spans="1:12" ht="23.25" customHeight="1">
      <c r="A15" s="70" t="s">
        <v>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23"/>
    </row>
    <row r="16" spans="1:12" ht="37.5">
      <c r="A16" s="12" t="s">
        <v>0</v>
      </c>
      <c r="B16" s="4"/>
      <c r="C16" s="4"/>
      <c r="D16" s="4"/>
      <c r="E16" s="4"/>
      <c r="F16" s="4">
        <v>470909</v>
      </c>
      <c r="G16" s="5">
        <f>F16/$L16</f>
        <v>0.14482239835946945</v>
      </c>
      <c r="H16" s="4">
        <v>2780722</v>
      </c>
      <c r="I16" s="5">
        <f>H16/$L16</f>
        <v>0.8551776016405306</v>
      </c>
      <c r="J16" s="24"/>
      <c r="K16" s="24"/>
      <c r="L16" s="32">
        <f>B16+D16+F16+H16+J16</f>
        <v>3251631</v>
      </c>
    </row>
    <row r="17" spans="1:12" ht="37.5">
      <c r="A17" s="12" t="s">
        <v>1</v>
      </c>
      <c r="B17" s="6"/>
      <c r="C17" s="6"/>
      <c r="D17" s="4"/>
      <c r="E17" s="4"/>
      <c r="F17" s="4">
        <v>282222</v>
      </c>
      <c r="G17" s="5">
        <f>F17/$L17</f>
        <v>0.12127809064207488</v>
      </c>
      <c r="H17" s="4">
        <v>2044843</v>
      </c>
      <c r="I17" s="5">
        <f>H17/$L17</f>
        <v>0.8787219093579252</v>
      </c>
      <c r="J17" s="24"/>
      <c r="K17" s="24"/>
      <c r="L17" s="32">
        <f>B17+D17+F17+H17+J17</f>
        <v>2327065</v>
      </c>
    </row>
    <row r="18" spans="1:12" ht="37.5">
      <c r="A18" s="12" t="s">
        <v>5</v>
      </c>
      <c r="B18" s="6"/>
      <c r="C18" s="6"/>
      <c r="D18" s="4"/>
      <c r="E18" s="4"/>
      <c r="F18" s="8">
        <f>F17/F16</f>
        <v>0.5993132431106647</v>
      </c>
      <c r="G18" s="8"/>
      <c r="H18" s="8">
        <f>H17/H16</f>
        <v>0.7353640529330152</v>
      </c>
      <c r="I18" s="5"/>
      <c r="J18" s="25"/>
      <c r="K18" s="25"/>
      <c r="L18" s="13">
        <f>L17/L16</f>
        <v>0.7156608483557944</v>
      </c>
    </row>
    <row r="19" spans="1:12" ht="18.75">
      <c r="A19" s="12"/>
      <c r="B19" s="6"/>
      <c r="C19" s="6"/>
      <c r="D19" s="4"/>
      <c r="E19" s="4"/>
      <c r="F19" s="22">
        <f>G17</f>
        <v>0.12127809064207488</v>
      </c>
      <c r="G19" s="8"/>
      <c r="H19" s="22">
        <f>I17</f>
        <v>0.8787219093579252</v>
      </c>
      <c r="I19" s="5"/>
      <c r="J19" s="25"/>
      <c r="K19" s="25"/>
      <c r="L19" s="26"/>
    </row>
    <row r="20" spans="1:12" ht="19.5" thickBot="1">
      <c r="A20" s="15" t="s">
        <v>6</v>
      </c>
      <c r="B20" s="16"/>
      <c r="C20" s="16"/>
      <c r="D20" s="16"/>
      <c r="E20" s="16"/>
      <c r="F20" s="17">
        <v>107800</v>
      </c>
      <c r="G20" s="33">
        <f>F20/$L20</f>
        <v>0.27357003824397474</v>
      </c>
      <c r="H20" s="30">
        <v>286249</v>
      </c>
      <c r="I20" s="33">
        <f>H20/$L20</f>
        <v>0.7264299617560253</v>
      </c>
      <c r="J20" s="27"/>
      <c r="K20" s="27"/>
      <c r="L20" s="34">
        <f>B20+D20+F20+H20+J20</f>
        <v>394049</v>
      </c>
    </row>
    <row r="21" spans="1:12" ht="18.7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ht="18.75">
      <c r="A22" s="67"/>
    </row>
    <row r="23" ht="18.75">
      <c r="A23" s="67"/>
    </row>
    <row r="24" ht="18.75">
      <c r="A24" s="67"/>
    </row>
    <row r="25" ht="18.75">
      <c r="A25" s="67"/>
    </row>
    <row r="26" ht="18.75">
      <c r="A26" s="67"/>
    </row>
    <row r="27" ht="18.75">
      <c r="A27" s="67"/>
    </row>
    <row r="28" ht="18.75">
      <c r="A28" s="67"/>
    </row>
    <row r="29" ht="18.75">
      <c r="A29" s="67"/>
    </row>
  </sheetData>
  <sheetProtection/>
  <mergeCells count="3">
    <mergeCell ref="A5:D6"/>
    <mergeCell ref="A9:K9"/>
    <mergeCell ref="A15:K15"/>
  </mergeCells>
  <printOptions/>
  <pageMargins left="0.787401575" right="0.787401575" top="0.984251969" bottom="0.984251969" header="0.492125985" footer="0.492125985"/>
  <pageSetup fitToHeight="1" fitToWidth="1" horizontalDpi="200" verticalDpi="2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6"/>
  <sheetViews>
    <sheetView zoomScale="75" zoomScaleNormal="75" zoomScalePageLayoutView="0" workbookViewId="0" topLeftCell="A1">
      <selection activeCell="L17" sqref="L17"/>
    </sheetView>
  </sheetViews>
  <sheetFormatPr defaultColWidth="8.8515625" defaultRowHeight="12.75"/>
  <cols>
    <col min="1" max="1" width="44.421875" style="2" customWidth="1"/>
    <col min="2" max="2" width="20.7109375" style="0" customWidth="1"/>
    <col min="3" max="3" width="16.7109375" style="0" customWidth="1"/>
    <col min="4" max="4" width="19.28125" style="0" customWidth="1"/>
    <col min="5" max="5" width="17.00390625" style="0" customWidth="1"/>
    <col min="6" max="6" width="17.7109375" style="0" customWidth="1"/>
    <col min="7" max="7" width="18.140625" style="0" customWidth="1"/>
    <col min="8" max="8" width="20.421875" style="0" customWidth="1"/>
    <col min="9" max="9" width="16.00390625" style="0" customWidth="1"/>
    <col min="10" max="10" width="17.28125" style="0" customWidth="1"/>
    <col min="11" max="11" width="17.421875" style="0" customWidth="1"/>
    <col min="12" max="12" width="19.7109375" style="0" customWidth="1"/>
    <col min="13" max="13" width="8.8515625" style="0" customWidth="1"/>
    <col min="14" max="14" width="19.421875" style="0" customWidth="1"/>
    <col min="15" max="15" width="13.28125" style="0" bestFit="1" customWidth="1"/>
    <col min="16" max="16" width="20.421875" style="0" customWidth="1"/>
    <col min="17" max="17" width="10.8515625" style="0" bestFit="1" customWidth="1"/>
    <col min="18" max="18" width="18.00390625" style="0" customWidth="1"/>
    <col min="19" max="19" width="9.7109375" style="0" bestFit="1" customWidth="1"/>
  </cols>
  <sheetData>
    <row r="4" ht="15.75" thickBot="1"/>
    <row r="5" spans="1:4" ht="15" customHeight="1">
      <c r="A5" s="79" t="s">
        <v>9</v>
      </c>
      <c r="B5" s="73"/>
      <c r="C5" s="73"/>
      <c r="D5" s="74"/>
    </row>
    <row r="6" spans="1:4" ht="15" customHeight="1" thickBot="1">
      <c r="A6" s="75"/>
      <c r="B6" s="76"/>
      <c r="C6" s="76"/>
      <c r="D6" s="77"/>
    </row>
    <row r="7" ht="15.75" thickBot="1"/>
    <row r="8" spans="1:12" ht="95.25" customHeight="1">
      <c r="A8" s="20" t="s">
        <v>14</v>
      </c>
      <c r="B8" s="18"/>
      <c r="C8" s="35" t="s">
        <v>11</v>
      </c>
      <c r="D8" s="18"/>
      <c r="E8" s="35" t="s">
        <v>11</v>
      </c>
      <c r="F8" s="18"/>
      <c r="G8" s="35" t="s">
        <v>11</v>
      </c>
      <c r="H8" s="18"/>
      <c r="I8" s="35" t="s">
        <v>11</v>
      </c>
      <c r="J8" s="19"/>
      <c r="K8" s="35" t="s">
        <v>11</v>
      </c>
      <c r="L8" s="10" t="s">
        <v>8</v>
      </c>
    </row>
    <row r="9" spans="1:12" s="3" customFormat="1" ht="19.5" customHeight="1">
      <c r="A9" s="68" t="s">
        <v>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11"/>
    </row>
    <row r="10" spans="1:12" s="1" customFormat="1" ht="37.5">
      <c r="A10" s="12" t="s">
        <v>0</v>
      </c>
      <c r="B10" s="4">
        <f>Janeiro!B10+Fevereiro!B10+Março!B10</f>
        <v>1756287</v>
      </c>
      <c r="C10" s="5">
        <f>B10/$L10</f>
        <v>0.06173113866216323</v>
      </c>
      <c r="D10" s="4">
        <f>Janeiro!D10+Fevereiro!D10+Março!D10</f>
        <v>3104059.312</v>
      </c>
      <c r="E10" s="5">
        <f>D10/$L10</f>
        <v>0.10910353251185655</v>
      </c>
      <c r="F10" s="4">
        <f>Janeiro!F10+Fevereiro!F10+Março!F10</f>
        <v>10897418</v>
      </c>
      <c r="G10" s="5">
        <f>F10/$L10</f>
        <v>0.38302966520708376</v>
      </c>
      <c r="H10" s="4">
        <f>Janeiro!H10+Fevereiro!H10+Março!H10</f>
        <v>11317036</v>
      </c>
      <c r="I10" s="5">
        <f>H10/$L10</f>
        <v>0.397778676583436</v>
      </c>
      <c r="J10" s="4">
        <f>Janeiro!J10+Fevereiro!J10+Março!J10</f>
        <v>1375784.564</v>
      </c>
      <c r="K10" s="5">
        <f>J10/$L10</f>
        <v>0.048356987035460486</v>
      </c>
      <c r="L10" s="32">
        <f>B10+D10+F10+H10+J10</f>
        <v>28450584.876</v>
      </c>
    </row>
    <row r="11" spans="1:12" s="1" customFormat="1" ht="37.5">
      <c r="A11" s="12" t="s">
        <v>1</v>
      </c>
      <c r="B11" s="4">
        <f>Janeiro!B11+Fevereiro!B11+Março!B11</f>
        <v>1434113</v>
      </c>
      <c r="C11" s="5">
        <f>B11/$L11</f>
        <v>0.06771901889722112</v>
      </c>
      <c r="D11" s="4">
        <f>Janeiro!D11+Fevereiro!D11+Março!D11</f>
        <v>2498031.7</v>
      </c>
      <c r="E11" s="5">
        <f>D11/$L11</f>
        <v>0.11795741053749419</v>
      </c>
      <c r="F11" s="4">
        <f>Janeiro!F11+Fevereiro!F11+Março!F11</f>
        <v>7415020</v>
      </c>
      <c r="G11" s="5">
        <f>F11/$L11</f>
        <v>0.35013829419527787</v>
      </c>
      <c r="H11" s="4">
        <f>Janeiro!H11+Fevereiro!H11+Março!H11</f>
        <v>8789009</v>
      </c>
      <c r="I11" s="5">
        <f>H11/$L11</f>
        <v>0.4150182493003316</v>
      </c>
      <c r="J11" s="4">
        <f>Janeiro!J11+Fevereiro!J11+Março!J11</f>
        <v>1041229.98</v>
      </c>
      <c r="K11" s="5">
        <f>J11/$L11</f>
        <v>0.04916702706967524</v>
      </c>
      <c r="L11" s="32">
        <f>B11+D11+F11+H11+J11</f>
        <v>21177403.68</v>
      </c>
    </row>
    <row r="12" spans="1:12" s="1" customFormat="1" ht="37.5">
      <c r="A12" s="12" t="s">
        <v>2</v>
      </c>
      <c r="B12" s="8">
        <f>B11/B10</f>
        <v>0.8165595941893323</v>
      </c>
      <c r="C12" s="7"/>
      <c r="D12" s="8">
        <f>D11/D10</f>
        <v>0.8047628762578234</v>
      </c>
      <c r="E12" s="7"/>
      <c r="F12" s="8">
        <f>F11/F10</f>
        <v>0.6804382469315209</v>
      </c>
      <c r="G12" s="5"/>
      <c r="H12" s="8">
        <f>H11/H10</f>
        <v>0.776617570183571</v>
      </c>
      <c r="I12" s="9"/>
      <c r="J12" s="8">
        <f>J11/J10</f>
        <v>0.7568263282244531</v>
      </c>
      <c r="K12" s="8"/>
      <c r="L12" s="13">
        <f>L11/L10</f>
        <v>0.7443574103063371</v>
      </c>
    </row>
    <row r="13" spans="1:12" s="1" customFormat="1" ht="18.75">
      <c r="A13" s="12" t="s">
        <v>7</v>
      </c>
      <c r="B13" s="22">
        <f>C11</f>
        <v>0.06771901889722112</v>
      </c>
      <c r="C13" s="7"/>
      <c r="D13" s="22">
        <f>E11</f>
        <v>0.11795741053749419</v>
      </c>
      <c r="E13" s="7"/>
      <c r="F13" s="22">
        <f>G11</f>
        <v>0.35013829419527787</v>
      </c>
      <c r="G13" s="5"/>
      <c r="H13" s="22">
        <f>I11</f>
        <v>0.4150182493003316</v>
      </c>
      <c r="I13" s="5"/>
      <c r="J13" s="22">
        <f>K11</f>
        <v>0.04916702706967524</v>
      </c>
      <c r="K13" s="8"/>
      <c r="L13" s="14"/>
    </row>
    <row r="14" spans="1:12" s="1" customFormat="1" ht="18.75">
      <c r="A14" s="12" t="s">
        <v>6</v>
      </c>
      <c r="B14" s="4">
        <f>Janeiro!B14+Fevereiro!B14+Fevereiro!B14</f>
        <v>1410725</v>
      </c>
      <c r="C14" s="5">
        <f>B14/$L14</f>
        <v>0.0780659272697652</v>
      </c>
      <c r="D14" s="4">
        <f>Janeiro!D14+Fevereiro!D14+Março!D14</f>
        <v>2991031</v>
      </c>
      <c r="E14" s="5">
        <f>D14/$L14</f>
        <v>0.16551603502285214</v>
      </c>
      <c r="F14" s="31">
        <f>Janeiro!F14+Fevereiro!F14+Março!F14</f>
        <v>5956478</v>
      </c>
      <c r="G14" s="5">
        <f>F14/$L14</f>
        <v>0.32961631666834895</v>
      </c>
      <c r="H14" s="21">
        <f>Janeiro!H14+Fevereiro!H14+Março!H14</f>
        <v>6287899</v>
      </c>
      <c r="I14" s="5">
        <f>H14/$L14</f>
        <v>0.3479563104174303</v>
      </c>
      <c r="J14" s="4">
        <f>Janeiro!J14+Fevereiro!J14+Março!J14</f>
        <v>1424811</v>
      </c>
      <c r="K14" s="5">
        <f>J14/$L14</f>
        <v>0.07884541062160338</v>
      </c>
      <c r="L14" s="32">
        <f>B14+D14+F14+H14+J14</f>
        <v>18070944</v>
      </c>
    </row>
    <row r="15" spans="1:12" ht="23.25" customHeight="1">
      <c r="A15" s="70" t="s">
        <v>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23"/>
    </row>
    <row r="16" spans="1:12" ht="37.5">
      <c r="A16" s="12" t="s">
        <v>0</v>
      </c>
      <c r="B16" s="4"/>
      <c r="C16" s="4"/>
      <c r="D16" s="4"/>
      <c r="E16" s="4"/>
      <c r="F16" s="4">
        <f>Janeiro!F16+Fevereiro!F16+Março!F16</f>
        <v>1431905</v>
      </c>
      <c r="G16" s="5">
        <f>F16/$L16</f>
        <v>0.14826286928394222</v>
      </c>
      <c r="H16" s="4">
        <f>Janeiro!H16+Fevereiro!H16+Março!H16</f>
        <v>8225975</v>
      </c>
      <c r="I16" s="5">
        <f>H16/$L16</f>
        <v>0.8517371307160577</v>
      </c>
      <c r="J16" s="24"/>
      <c r="K16" s="24"/>
      <c r="L16" s="32">
        <f>B16+D16+F16+H16+J16</f>
        <v>9657880</v>
      </c>
    </row>
    <row r="17" spans="1:12" ht="37.5">
      <c r="A17" s="12" t="s">
        <v>1</v>
      </c>
      <c r="B17" s="6"/>
      <c r="C17" s="6"/>
      <c r="D17" s="4"/>
      <c r="E17" s="4"/>
      <c r="F17" s="4">
        <f>Janeiro!F17+Fevereiro!F17+Março!F17</f>
        <v>876516</v>
      </c>
      <c r="G17" s="5">
        <f>F17/$L17</f>
        <v>0.1241278636688836</v>
      </c>
      <c r="H17" s="4">
        <f>Janeiro!H17+Fevereiro!H17+Março!H17</f>
        <v>6184880</v>
      </c>
      <c r="I17" s="5">
        <f>H17/$L17</f>
        <v>0.8758721363311164</v>
      </c>
      <c r="J17" s="24"/>
      <c r="K17" s="24"/>
      <c r="L17" s="32">
        <f>B17+D17+F17+H17+J17</f>
        <v>7061396</v>
      </c>
    </row>
    <row r="18" spans="1:12" ht="37.5">
      <c r="A18" s="12" t="s">
        <v>5</v>
      </c>
      <c r="B18" s="6"/>
      <c r="C18" s="6"/>
      <c r="D18" s="4"/>
      <c r="E18" s="4"/>
      <c r="F18" s="8">
        <f>F17/F16</f>
        <v>0.612132788138878</v>
      </c>
      <c r="G18" s="8"/>
      <c r="H18" s="8">
        <f>H17/H16</f>
        <v>0.7518719665449992</v>
      </c>
      <c r="I18" s="5"/>
      <c r="J18" s="25"/>
      <c r="K18" s="25"/>
      <c r="L18" s="13">
        <f>L17/L16</f>
        <v>0.731153835003127</v>
      </c>
    </row>
    <row r="19" spans="1:12" ht="18.75">
      <c r="A19" s="12"/>
      <c r="B19" s="6"/>
      <c r="C19" s="6"/>
      <c r="D19" s="4"/>
      <c r="E19" s="4"/>
      <c r="F19" s="22">
        <f>G17</f>
        <v>0.1241278636688836</v>
      </c>
      <c r="G19" s="8"/>
      <c r="H19" s="22">
        <f>I17</f>
        <v>0.8758721363311164</v>
      </c>
      <c r="I19" s="5"/>
      <c r="J19" s="25"/>
      <c r="K19" s="25"/>
      <c r="L19" s="26"/>
    </row>
    <row r="20" spans="1:12" ht="19.5" thickBot="1">
      <c r="A20" s="15" t="s">
        <v>6</v>
      </c>
      <c r="B20" s="16"/>
      <c r="C20" s="16"/>
      <c r="D20" s="16"/>
      <c r="E20" s="16"/>
      <c r="F20" s="17">
        <f>Janeiro!F20+Fevereiro!F20+Março!F20</f>
        <v>317486</v>
      </c>
      <c r="G20" s="33">
        <f>F20/$L20</f>
        <v>0.2644392266873008</v>
      </c>
      <c r="H20" s="30">
        <f>Janeiro!H20+Fevereiro!H20+Março!H20</f>
        <v>883115</v>
      </c>
      <c r="I20" s="33">
        <f>H20/$L20</f>
        <v>0.7355607733126992</v>
      </c>
      <c r="J20" s="27"/>
      <c r="K20" s="27"/>
      <c r="L20" s="34">
        <f>B20+D20+F20+H20+J20</f>
        <v>1200601</v>
      </c>
    </row>
    <row r="21" spans="1:12" ht="18.7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ht="15"/>
    <row r="23" ht="15"/>
    <row r="24" ht="15"/>
    <row r="25" ht="15">
      <c r="B25" s="65"/>
    </row>
    <row r="26" ht="15">
      <c r="B26" s="65"/>
    </row>
    <row r="27" ht="15"/>
  </sheetData>
  <sheetProtection/>
  <mergeCells count="3">
    <mergeCell ref="A5:D6"/>
    <mergeCell ref="A9:K9"/>
    <mergeCell ref="A15:K15"/>
  </mergeCells>
  <printOptions/>
  <pageMargins left="0.787401575" right="0.787401575" top="0.984251969" bottom="0.984251969" header="0.492125985" footer="0.492125985"/>
  <pageSetup fitToHeight="1" fitToWidth="1" horizontalDpi="200" verticalDpi="200" orientation="landscape" paperSize="9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ABEAR</cp:lastModifiedBy>
  <cp:lastPrinted>2013-03-14T22:21:02Z</cp:lastPrinted>
  <dcterms:created xsi:type="dcterms:W3CDTF">2012-08-01T20:38:28Z</dcterms:created>
  <dcterms:modified xsi:type="dcterms:W3CDTF">2013-04-18T15:37:42Z</dcterms:modified>
  <cp:category/>
  <cp:version/>
  <cp:contentType/>
  <cp:contentStatus/>
</cp:coreProperties>
</file>